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5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_xlnm._FilterDatabase" localSheetId="0" hidden="1">'2025'!$A$4:$II$4</definedName>
    <definedName name="total1" localSheetId="0">#REF!</definedName>
    <definedName name="totalcost" localSheetId="0">#REF!</definedName>
    <definedName name="а" localSheetId="0">#REF!</definedName>
    <definedName name="аааа" localSheetId="0">#REF!</definedName>
    <definedName name="ггг" localSheetId="0">#REF!</definedName>
    <definedName name="гггг" localSheetId="0">[1]доходы!#REF!</definedName>
    <definedName name="гггггг" localSheetId="0">#REF!</definedName>
    <definedName name="елена" localSheetId="0">[1]доходы!#REF!</definedName>
    <definedName name="жжжжжжжж" localSheetId="0">#REF!</definedName>
    <definedName name="Print_Titles" localSheetId="0">'2025'!$4:$4</definedName>
    <definedName name="лист" localSheetId="0">#REF!</definedName>
    <definedName name="лл" localSheetId="0">#REF!</definedName>
    <definedName name="лллл" localSheetId="0">[1]доходы!#REF!</definedName>
    <definedName name="лллллл" localSheetId="0">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гггггг">#REF!</definedName>
    <definedName name="елена">[1]доходы!#REF!</definedName>
    <definedName name="жжжжжжжж">#REF!</definedName>
    <definedName name="лист">#REF!</definedName>
    <definedName name="лл">#REF!</definedName>
    <definedName name="лллл">[1]доходы!#REF!</definedName>
    <definedName name="лллллл">#REF!</definedName>
    <definedName name="Приложение">[1]доходы!#REF!</definedName>
    <definedName name="ссс">[2]доходы!#REF!</definedName>
    <definedName name="_xlnm._FilterDatabase" localSheetId="0" hidden="1">'2025'!$A$4:$II$4</definedName>
  </definedNames>
  <calcPr/>
</workbook>
</file>

<file path=xl/sharedStrings.xml><?xml version="1.0" encoding="utf-8"?>
<sst xmlns="http://schemas.openxmlformats.org/spreadsheetml/2006/main" count="112" uniqueCount="112">
  <si>
    <t xml:space="preserve">Анализ исполнения расходов бюджета города Нефтеюганска за 1 квартал 2025 года по разделам, подразделам классификации расходов</t>
  </si>
  <si>
    <t xml:space="preserve">в рублях</t>
  </si>
  <si>
    <t xml:space="preserve"> Наименование</t>
  </si>
  <si>
    <t>РзПр</t>
  </si>
  <si>
    <t xml:space="preserve">Первоначальный план на 2025 год, руб.   (РД от 23.12.2024 № 700-VII)</t>
  </si>
  <si>
    <t xml:space="preserve">Уточненный план на 2025 год, руб. (РД от 24.02.2025 №717-VII) </t>
  </si>
  <si>
    <t xml:space="preserve">План 1 квартала  2025 года, руб.</t>
  </si>
  <si>
    <t xml:space="preserve"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</si>
  <si>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</si>
  <si>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</si>
  <si>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 xml:space="preserve">Отклонение от плана                              1 квартала                   (гр.5-гр.6),  руб. </t>
  </si>
  <si>
    <t xml:space="preserve">% исполнения первоначальному плану (гр.6/гр.3)*100</t>
  </si>
  <si>
    <t xml:space="preserve">% исполнения уточненному плану (гр.6/гр.4)*100</t>
  </si>
  <si>
    <t xml:space="preserve">% исполнения к плану 1 квартала  (гр.6/гр.5)*100</t>
  </si>
  <si>
    <t>РАСХОДЫ</t>
  </si>
  <si>
    <t/>
  </si>
  <si>
    <t xml:space="preserve">ОБЩЕГОСУДАРСТВЕННЫЕ ВОПРОСЫ</t>
  </si>
  <si>
    <t>0100</t>
  </si>
  <si>
    <t xml:space="preserve">Функционирование высшего должностного лица субъекта Российской Федерации и муниципального образования</t>
  </si>
  <si>
    <t>0102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</si>
  <si>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</si>
  <si>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</si>
  <si>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</si>
  <si>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</si>
  <si>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Судебная система</t>
  </si>
  <si>
    <t>0105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</si>
  <si>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</si>
  <si>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</si>
  <si>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Резервные фонды</t>
  </si>
  <si>
    <t>0111</t>
  </si>
  <si>
    <t xml:space="preserve">Другие общегосударственные вопросы</t>
  </si>
  <si>
    <t>0113</t>
  </si>
  <si>
    <t xml:space="preserve">НАЦИОНАЛЬНАЯ БЕЗОПАСНОСТЬ И ПРАВООХРАНИТЕЛЬНАЯ ДЕЯТЕЛЬНОСТЬ</t>
  </si>
  <si>
    <t>0300</t>
  </si>
  <si>
    <t xml:space="preserve">Органы юстиции</t>
  </si>
  <si>
    <t>0304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</si>
  <si>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</si>
  <si>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</si>
  <si>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Другие вопросы в области национальной безопасности и правоохранительной деятельности</t>
  </si>
  <si>
    <t>0314</t>
  </si>
  <si>
    <t xml:space="preserve">НАЦИОНАЛЬНАЯ ЭКОНОМИКА</t>
  </si>
  <si>
    <t>0400</t>
  </si>
  <si>
    <t xml:space="preserve">Общеэкономические вопросы</t>
  </si>
  <si>
    <t>0401</t>
  </si>
  <si>
    <t xml:space="preserve">Сельское хозяйство и рыболовство</t>
  </si>
  <si>
    <t>0405</t>
  </si>
  <si>
    <t>Транспорт</t>
  </si>
  <si>
    <t>0408</t>
  </si>
  <si>
    <t xml:space="preserve">Дорожное хозяйство (дорожные фонды)</t>
  </si>
  <si>
    <t>0409</t>
  </si>
  <si>
    <t xml:space="preserve">Другие вопросы в области национальной экономики</t>
  </si>
  <si>
    <t>0412</t>
  </si>
  <si>
    <t xml:space="preserve">ЖИЛИЩНО-КОММУНАЛЬНОЕ ХОЗЯЙСТВО</t>
  </si>
  <si>
    <t>0500</t>
  </si>
  <si>
    <t xml:space="preserve">Жилищное хозяйство</t>
  </si>
  <si>
    <t>0501</t>
  </si>
  <si>
    <t xml:space="preserve">Коммунальное хозяйство</t>
  </si>
  <si>
    <t>0502</t>
  </si>
  <si>
    <t>Благоустройство</t>
  </si>
  <si>
    <t>0503</t>
  </si>
  <si>
    <t xml:space="preserve">Другие вопросы в области жилищно-коммунального хозяйства</t>
  </si>
  <si>
    <t>0505</t>
  </si>
  <si>
    <t xml:space="preserve">ОХРАНА ОКРУЖАЮЩЕЙ СРЕДЫ</t>
  </si>
  <si>
    <t>0600</t>
  </si>
  <si>
    <t xml:space="preserve">Другие вопросы в области охраны окружающей среды</t>
  </si>
  <si>
    <t>0605</t>
  </si>
  <si>
    <t>ОБРАЗОВАНИЕ</t>
  </si>
  <si>
    <t>0700</t>
  </si>
  <si>
    <t xml:space="preserve">Дошкольное образование</t>
  </si>
  <si>
    <t>0701</t>
  </si>
  <si>
    <t xml:space="preserve">Общее образование</t>
  </si>
  <si>
    <t>0702</t>
  </si>
  <si>
    <t xml:space="preserve">Дополнительное образование детей</t>
  </si>
  <si>
    <t>0703</t>
  </si>
  <si>
    <t xml:space="preserve">Молодежная политика</t>
  </si>
  <si>
    <t>0707</t>
  </si>
  <si>
    <t xml:space="preserve">Другие вопросы в области образования</t>
  </si>
  <si>
    <t>0709</t>
  </si>
  <si>
    <t xml:space="preserve">КУЛЬТУРА, КИНЕМАТОГРАФИЯ</t>
  </si>
  <si>
    <t>0800</t>
  </si>
  <si>
    <t>Культура</t>
  </si>
  <si>
    <t>0801</t>
  </si>
  <si>
    <t xml:space="preserve">Другие вопросы в области культуры, кинематографии</t>
  </si>
  <si>
    <t>0804</t>
  </si>
  <si>
    <t>ЗДРАВООХРАНЕНИЕ</t>
  </si>
  <si>
    <t>0900</t>
  </si>
  <si>
    <t xml:space="preserve">Другие вопросы в области здравоохранения</t>
  </si>
  <si>
    <t>0909</t>
  </si>
  <si>
    <t xml:space="preserve">СОЦИАЛЬНАЯ ПОЛИТИКА</t>
  </si>
  <si>
    <t>1000</t>
  </si>
  <si>
    <t xml:space="preserve">Пенсионное обеспечение</t>
  </si>
  <si>
    <t>1001</t>
  </si>
  <si>
    <t xml:space="preserve">Социальное обеспечение населения</t>
  </si>
  <si>
    <t>1003</t>
  </si>
  <si>
    <t xml:space="preserve">Охрана семьи и детства</t>
  </si>
  <si>
    <t>1004</t>
  </si>
  <si>
    <t xml:space="preserve">ФИЗИЧЕСКАЯ КУЛЬТУРА И СПОРТ</t>
  </si>
  <si>
    <t>1100</t>
  </si>
  <si>
    <t xml:space="preserve">Физическая культура</t>
  </si>
  <si>
    <t>1101</t>
  </si>
  <si>
    <t xml:space="preserve">Массовый спорт</t>
  </si>
  <si>
    <t>1102</t>
  </si>
  <si>
    <t xml:space="preserve">Спорт высших достижений</t>
  </si>
  <si>
    <t>1103</t>
  </si>
  <si>
    <t xml:space="preserve">Другие вопросы в области физической культуры и спорта</t>
  </si>
  <si>
    <t>1105</t>
  </si>
  <si>
    <t xml:space="preserve">СРЕДСТВА МАССОВОЙ ИНФОРМАЦИИ</t>
  </si>
  <si>
    <t>1200</t>
  </si>
  <si>
    <t xml:space="preserve">Телевидение и радиовещание</t>
  </si>
  <si>
    <t>1201</t>
  </si>
  <si>
    <t xml:space="preserve">Периодическая печать и издательства</t>
  </si>
  <si>
    <t>1202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</si>
</sst>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6">
    <font>
      <sz val="10.000000"/>
      <color theme="1"/>
      <name val="Arial Cyr"/>
    </font>
    <font>
      <sz val="10.000000"/>
      <name val="Arial Cyr"/>
    </font>
    <font>
      <sz val="11.000000"/>
      <color theme="1"/>
      <name val="Calibri"/>
      <scheme val="minor"/>
    </font>
    <font>
      <sz val="14.000000"/>
      <name val="Times New Roman"/>
    </font>
    <font>
      <sz val="14.000000"/>
      <color indexed="64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</cellStyleXfs>
  <cellXfs count="14">
    <xf fontId="0" fillId="0" borderId="0" numFmtId="0" xfId="0"/>
    <xf fontId="3" fillId="0" borderId="0" numFmtId="0" xfId="0" applyFont="1"/>
    <xf fontId="3" fillId="0" borderId="0" numFmtId="0" xfId="0" applyFont="1" applyAlignment="1">
      <alignment horizontal="center" vertical="center" wrapText="1"/>
    </xf>
    <xf fontId="0" fillId="0" borderId="0" numFmtId="0" xfId="0"/>
    <xf fontId="3" fillId="0" borderId="0" numFmtId="0" xfId="0" applyFont="1" applyAlignment="1">
      <alignment horizontal="right"/>
    </xf>
    <xf fontId="4" fillId="0" borderId="1" numFmtId="0" xfId="0" applyFont="1" applyBorder="1" applyAlignment="1">
      <alignment horizontal="center" vertical="center" wrapText="1"/>
    </xf>
    <xf fontId="5" fillId="0" borderId="2" numFmtId="4" xfId="0" applyNumberFormat="1" applyFont="1" applyBorder="1" applyAlignment="1">
      <alignment horizontal="center" vertical="center" wrapText="1"/>
    </xf>
    <xf fontId="5" fillId="0" borderId="2" numFmtId="4" xfId="2" applyNumberFormat="1" applyFont="1" applyBorder="1" applyAlignment="1">
      <alignment horizontal="center" vertical="center" wrapText="1"/>
    </xf>
    <xf fontId="4" fillId="0" borderId="2" numFmtId="0" xfId="0" applyFont="1" applyBorder="1" applyAlignment="1">
      <alignment horizontal="center" vertical="center"/>
    </xf>
    <xf fontId="3" fillId="0" borderId="2" numFmtId="0" xfId="0" applyFont="1" applyBorder="1" applyAlignment="1" applyProtection="1">
      <alignment horizontal="left" wrapText="1"/>
    </xf>
    <xf fontId="3" fillId="0" borderId="2" numFmtId="49" xfId="0" applyNumberFormat="1" applyFont="1" applyBorder="1" applyAlignment="1" applyProtection="1">
      <alignment horizontal="center"/>
    </xf>
    <xf fontId="3" fillId="0" borderId="2" numFmtId="4" xfId="0" applyNumberFormat="1" applyFont="1" applyBorder="1" applyAlignment="1" applyProtection="1">
      <alignment horizontal="right"/>
    </xf>
    <xf fontId="3" fillId="0" borderId="2" numFmtId="4" xfId="1" applyNumberFormat="1" applyFont="1" applyBorder="1" applyAlignment="1">
      <alignment horizontal="right"/>
    </xf>
    <xf fontId="3" fillId="0" borderId="2" numFmtId="4" xfId="2" applyNumberFormat="1" applyFont="1" applyBorder="1" applyAlignment="1">
      <alignment horizontal="right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B050"/>
    <outlinePr applyStyles="0" summaryBelow="1" summaryRight="1" showOutlineSymbols="1"/>
    <pageSetUpPr autoPageBreaks="1" fitToPage="1"/>
  </sheetPr>
  <sheetViews>
    <sheetView zoomScale="100" workbookViewId="0">
      <selection activeCell="S10" activeCellId="0" sqref="S10"/>
    </sheetView>
  </sheetViews>
  <sheetFormatPr defaultColWidth="9.140625" defaultRowHeight="12.75" outlineLevelRow="1"/>
  <cols>
    <col customWidth="1" min="1" max="1" style="1" width="61"/>
    <col customWidth="1" min="2" max="2" style="1" width="8.42578125"/>
    <col customWidth="1" min="3" max="3" style="1" width="21.85546875"/>
    <col customWidth="1" min="4" max="4" style="1" width="23.140625"/>
    <col customWidth="1" min="5" max="5" style="1" width="20.28515625"/>
    <col customWidth="1" min="6" max="6" style="1" width="20.42578125"/>
    <col customWidth="1" min="7" max="7" style="1" width="21.28515625"/>
    <col customWidth="1" min="8" max="8" style="1" width="21.85546875"/>
    <col customWidth="1" min="9" max="9" style="1" width="18.28515625"/>
    <col customWidth="1" min="10" max="10" style="1" width="18.140625"/>
    <col customWidth="1" min="11" max="11" style="1" width="17.5703125"/>
    <col customWidth="1" min="12" max="12" style="1" width="16.7109375"/>
    <col min="13" max="16384" style="1" width="9.140625"/>
  </cols>
  <sheetData>
    <row r="1" s="0" customFormat="1" ht="36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0" customFormat="1" ht="17.25">
      <c r="A2" s="1"/>
      <c r="B2" s="1"/>
      <c r="C2" s="3"/>
      <c r="D2" s="4"/>
      <c r="E2" s="4"/>
      <c r="G2" s="1"/>
      <c r="K2" s="4"/>
      <c r="L2" s="4" t="s">
        <v>1</v>
      </c>
    </row>
    <row r="3" s="0" customFormat="1" ht="85.5" customHeight="1">
      <c r="A3" s="5" t="s">
        <v>2</v>
      </c>
      <c r="B3" s="5" t="s">
        <v>3</v>
      </c>
      <c r="C3" s="6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</row>
    <row r="4" s="0" customFormat="1" ht="17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</row>
    <row r="5" ht="17.25">
      <c r="A5" s="9" t="s">
        <v>14</v>
      </c>
      <c r="B5" s="10" t="s">
        <v>15</v>
      </c>
      <c r="C5" s="11">
        <f>C6+C14+C18+C24+C29+C31+C37+C40+C42+C46+C51</f>
        <v>14937521698</v>
      </c>
      <c r="D5" s="11">
        <f t="shared" ref="D5:F5" si="0">D6+D14+D18+D24+D29+D31+D37+D40+D42+D46+D51</f>
        <v>16297530250.110001</v>
      </c>
      <c r="E5" s="11">
        <f t="shared" si="0"/>
        <v>2646537912.8900003</v>
      </c>
      <c r="F5" s="11">
        <f t="shared" si="0"/>
        <v>2020554741.1400003</v>
      </c>
      <c r="G5" s="12">
        <f t="shared" ref="G5:G53" si="1">C5-F5</f>
        <v>12916966956.860001</v>
      </c>
      <c r="H5" s="12">
        <f t="shared" ref="H5:H53" si="2">D5-F5</f>
        <v>14276975508.970001</v>
      </c>
      <c r="I5" s="12">
        <f t="shared" ref="I5:I53" si="3">E5-F5</f>
        <v>625983171.75</v>
      </c>
      <c r="J5" s="12">
        <f t="shared" ref="J5:J53" si="4">F5/C5*100</f>
        <v>13.526706651817177</v>
      </c>
      <c r="K5" s="13">
        <f t="shared" ref="K5:K53" si="5">F5/D5*100</f>
        <v>12.397919869646277</v>
      </c>
      <c r="L5" s="13">
        <f t="shared" ref="L5:L53" si="6">F5/E5*100</f>
        <v>76.347092225615214</v>
      </c>
    </row>
    <row r="6" ht="17.25">
      <c r="A6" s="9" t="s">
        <v>16</v>
      </c>
      <c r="B6" s="10" t="s">
        <v>17</v>
      </c>
      <c r="C6" s="11">
        <f>SUM(C7:C13)</f>
        <v>1180308835</v>
      </c>
      <c r="D6" s="11">
        <f>SUM(D7:D13)</f>
        <v>1293273713</v>
      </c>
      <c r="E6" s="11">
        <f>SUM(E7:E13)</f>
        <v>397855785.02999997</v>
      </c>
      <c r="F6" s="11">
        <f>SUM(F7:F13)</f>
        <v>191706416.06999999</v>
      </c>
      <c r="G6" s="12">
        <f t="shared" si="1"/>
        <v>988602418.93000007</v>
      </c>
      <c r="H6" s="12">
        <f t="shared" si="2"/>
        <v>1101567296.9300001</v>
      </c>
      <c r="I6" s="12">
        <f t="shared" si="3"/>
        <v>206149368.95999998</v>
      </c>
      <c r="J6" s="12">
        <f t="shared" si="4"/>
        <v>16.242055501516262</v>
      </c>
      <c r="K6" s="13">
        <f t="shared" si="5"/>
        <v>14.82334436577232</v>
      </c>
      <c r="L6" s="13">
        <f t="shared" si="6"/>
        <v>48.18490098253681</v>
      </c>
    </row>
    <row r="7" ht="51.75">
      <c r="A7" s="9" t="s">
        <v>18</v>
      </c>
      <c r="B7" s="10" t="s">
        <v>19</v>
      </c>
      <c r="C7" s="11">
        <v>8658100</v>
      </c>
      <c r="D7" s="11">
        <v>8658100</v>
      </c>
      <c r="E7" s="11">
        <v>1680000</v>
      </c>
      <c r="F7" s="11">
        <v>1564688.95</v>
      </c>
      <c r="G7" s="12">
        <f t="shared" si="1"/>
        <v>7093411.0499999998</v>
      </c>
      <c r="H7" s="12">
        <f t="shared" si="2"/>
        <v>7093411.0499999998</v>
      </c>
      <c r="I7" s="12">
        <f t="shared" si="3"/>
        <v>115311.05000000005</v>
      </c>
      <c r="J7" s="12">
        <f t="shared" si="4"/>
        <v>18.071966713251175</v>
      </c>
      <c r="K7" s="13">
        <f t="shared" si="5"/>
        <v>18.071966713251175</v>
      </c>
      <c r="L7" s="13">
        <f t="shared" si="6"/>
        <v>93.136247023809531</v>
      </c>
    </row>
    <row r="8" ht="69">
      <c r="A8" s="9" t="s">
        <v>20</v>
      </c>
      <c r="B8" s="10" t="s">
        <v>21</v>
      </c>
      <c r="C8" s="11">
        <v>36492700</v>
      </c>
      <c r="D8" s="11">
        <v>36492700</v>
      </c>
      <c r="E8" s="11">
        <v>7847582</v>
      </c>
      <c r="F8" s="11">
        <v>7656286.4299999997</v>
      </c>
      <c r="G8" s="12">
        <f t="shared" si="1"/>
        <v>28836413.57</v>
      </c>
      <c r="H8" s="12">
        <f t="shared" si="2"/>
        <v>28836413.57</v>
      </c>
      <c r="I8" s="12">
        <f t="shared" si="3"/>
        <v>191295.5700000003</v>
      </c>
      <c r="J8" s="12">
        <f t="shared" si="4"/>
        <v>20.980323270133479</v>
      </c>
      <c r="K8" s="13">
        <f t="shared" si="5"/>
        <v>20.980323270133479</v>
      </c>
      <c r="L8" s="13">
        <f t="shared" si="6"/>
        <v>97.562362903630699</v>
      </c>
    </row>
    <row r="9" ht="69">
      <c r="A9" s="9" t="s">
        <v>22</v>
      </c>
      <c r="B9" s="10" t="s">
        <v>23</v>
      </c>
      <c r="C9" s="11">
        <v>298882793</v>
      </c>
      <c r="D9" s="11">
        <v>305645746</v>
      </c>
      <c r="E9" s="11">
        <v>63927835</v>
      </c>
      <c r="F9" s="11">
        <v>56064734.119999997</v>
      </c>
      <c r="G9" s="12">
        <f t="shared" si="1"/>
        <v>242818058.88</v>
      </c>
      <c r="H9" s="12">
        <f t="shared" si="2"/>
        <v>249581011.88</v>
      </c>
      <c r="I9" s="12">
        <f t="shared" si="3"/>
        <v>7863100.8800000027</v>
      </c>
      <c r="J9" s="12">
        <f t="shared" si="4"/>
        <v>18.758100309909779</v>
      </c>
      <c r="K9" s="13">
        <f t="shared" si="5"/>
        <v>18.343044146277762</v>
      </c>
      <c r="L9" s="13">
        <f t="shared" si="6"/>
        <v>87.700035704321905</v>
      </c>
    </row>
    <row r="10" ht="17.25">
      <c r="A10" s="9" t="s">
        <v>24</v>
      </c>
      <c r="B10" s="10" t="s">
        <v>25</v>
      </c>
      <c r="C10" s="11">
        <v>8400</v>
      </c>
      <c r="D10" s="11">
        <v>8400</v>
      </c>
      <c r="E10" s="11">
        <v>0</v>
      </c>
      <c r="F10" s="11">
        <v>0</v>
      </c>
      <c r="G10" s="12">
        <f t="shared" si="1"/>
        <v>8400</v>
      </c>
      <c r="H10" s="12">
        <f t="shared" si="2"/>
        <v>8400</v>
      </c>
      <c r="I10" s="12"/>
      <c r="J10" s="12">
        <f t="shared" si="4"/>
        <v>0</v>
      </c>
      <c r="K10" s="13">
        <f t="shared" si="5"/>
        <v>0</v>
      </c>
      <c r="L10" s="13"/>
    </row>
    <row r="11" ht="51.75">
      <c r="A11" s="9" t="s">
        <v>26</v>
      </c>
      <c r="B11" s="10" t="s">
        <v>27</v>
      </c>
      <c r="C11" s="11">
        <v>125369588</v>
      </c>
      <c r="D11" s="11">
        <v>125428157</v>
      </c>
      <c r="E11" s="11">
        <v>24739140</v>
      </c>
      <c r="F11" s="11">
        <v>22023605.969999999</v>
      </c>
      <c r="G11" s="12">
        <f t="shared" si="1"/>
        <v>103345982.03</v>
      </c>
      <c r="H11" s="12">
        <f t="shared" si="2"/>
        <v>103404551.03</v>
      </c>
      <c r="I11" s="12">
        <f t="shared" si="3"/>
        <v>2715534.0300000012</v>
      </c>
      <c r="J11" s="12">
        <f t="shared" si="4"/>
        <v>17.566944520867374</v>
      </c>
      <c r="K11" s="13">
        <f t="shared" si="5"/>
        <v>17.558741591012932</v>
      </c>
      <c r="L11" s="13">
        <f t="shared" si="6"/>
        <v>89.023328903106574</v>
      </c>
    </row>
    <row r="12" ht="17.25">
      <c r="A12" s="9" t="s">
        <v>28</v>
      </c>
      <c r="B12" s="10" t="s">
        <v>29</v>
      </c>
      <c r="C12" s="11">
        <v>20000000</v>
      </c>
      <c r="D12" s="11">
        <v>112069187</v>
      </c>
      <c r="E12" s="11">
        <v>42332479.25</v>
      </c>
      <c r="F12" s="11">
        <v>0</v>
      </c>
      <c r="G12" s="12">
        <f t="shared" si="1"/>
        <v>20000000</v>
      </c>
      <c r="H12" s="12">
        <f t="shared" si="2"/>
        <v>112069187</v>
      </c>
      <c r="I12" s="12">
        <f t="shared" si="3"/>
        <v>42332479.25</v>
      </c>
      <c r="J12" s="12">
        <f t="shared" si="4"/>
        <v>0</v>
      </c>
      <c r="K12" s="13">
        <f t="shared" si="5"/>
        <v>0</v>
      </c>
      <c r="L12" s="13"/>
    </row>
    <row r="13" ht="17.25">
      <c r="A13" s="9" t="s">
        <v>30</v>
      </c>
      <c r="B13" s="10" t="s">
        <v>31</v>
      </c>
      <c r="C13" s="11">
        <v>690897254</v>
      </c>
      <c r="D13" s="11">
        <v>704971423</v>
      </c>
      <c r="E13" s="11">
        <v>257328748.78</v>
      </c>
      <c r="F13" s="11">
        <v>104397100.59999999</v>
      </c>
      <c r="G13" s="12">
        <f t="shared" si="1"/>
        <v>586500153.39999998</v>
      </c>
      <c r="H13" s="12">
        <f t="shared" si="2"/>
        <v>600574322.39999998</v>
      </c>
      <c r="I13" s="12">
        <f t="shared" si="3"/>
        <v>152931648.18000001</v>
      </c>
      <c r="J13" s="12">
        <f t="shared" si="4"/>
        <v>15.110365542138918</v>
      </c>
      <c r="K13" s="13">
        <f t="shared" si="5"/>
        <v>14.808699642850629</v>
      </c>
      <c r="L13" s="13">
        <f t="shared" si="6"/>
        <v>40.569544248339305</v>
      </c>
    </row>
    <row r="14" ht="34.5">
      <c r="A14" s="9" t="s">
        <v>32</v>
      </c>
      <c r="B14" s="10" t="s">
        <v>33</v>
      </c>
      <c r="C14" s="11">
        <f>SUM(C15:C17)</f>
        <v>55338100</v>
      </c>
      <c r="D14" s="11">
        <f t="shared" ref="D14:F14" si="7">SUM(D15:D17)</f>
        <v>64913222</v>
      </c>
      <c r="E14" s="11">
        <f t="shared" si="7"/>
        <v>12347352</v>
      </c>
      <c r="F14" s="11">
        <f t="shared" si="7"/>
        <v>10522572.210000001</v>
      </c>
      <c r="G14" s="12">
        <f t="shared" si="1"/>
        <v>44815527.789999999</v>
      </c>
      <c r="H14" s="12">
        <f t="shared" si="2"/>
        <v>54390649.789999999</v>
      </c>
      <c r="I14" s="12">
        <f t="shared" si="3"/>
        <v>1824779.7899999991</v>
      </c>
      <c r="J14" s="12">
        <f t="shared" si="4"/>
        <v>19.015058720845136</v>
      </c>
      <c r="K14" s="13">
        <f t="shared" si="5"/>
        <v>16.210214014642503</v>
      </c>
      <c r="L14" s="13">
        <f t="shared" si="6"/>
        <v>85.221286394038174</v>
      </c>
    </row>
    <row r="15" ht="17.25">
      <c r="A15" s="9" t="s">
        <v>34</v>
      </c>
      <c r="B15" s="10" t="s">
        <v>35</v>
      </c>
      <c r="C15" s="11">
        <v>13374500</v>
      </c>
      <c r="D15" s="11">
        <v>13385947</v>
      </c>
      <c r="E15" s="11">
        <v>3219655</v>
      </c>
      <c r="F15" s="11">
        <v>2854953.1200000001</v>
      </c>
      <c r="G15" s="12">
        <f t="shared" si="1"/>
        <v>10519546.879999999</v>
      </c>
      <c r="H15" s="12">
        <f t="shared" si="2"/>
        <v>10530993.879999999</v>
      </c>
      <c r="I15" s="12">
        <f t="shared" si="3"/>
        <v>364701.87999999989</v>
      </c>
      <c r="J15" s="12">
        <f t="shared" si="4"/>
        <v>21.346241878201056</v>
      </c>
      <c r="K15" s="13">
        <f t="shared" si="5"/>
        <v>21.327987627621713</v>
      </c>
      <c r="L15" s="13">
        <f t="shared" si="6"/>
        <v>88.672641012779323</v>
      </c>
    </row>
    <row r="16" ht="51.75">
      <c r="A16" s="9" t="s">
        <v>36</v>
      </c>
      <c r="B16" s="10" t="s">
        <v>37</v>
      </c>
      <c r="C16" s="11">
        <v>38783600</v>
      </c>
      <c r="D16" s="11">
        <v>48347275</v>
      </c>
      <c r="E16" s="11">
        <v>8588200</v>
      </c>
      <c r="F16" s="11">
        <v>7148404.3700000001</v>
      </c>
      <c r="G16" s="12">
        <f t="shared" si="1"/>
        <v>31635195.629999999</v>
      </c>
      <c r="H16" s="12">
        <f t="shared" si="2"/>
        <v>41198870.630000003</v>
      </c>
      <c r="I16" s="12">
        <f t="shared" si="3"/>
        <v>1439795.6299999999</v>
      </c>
      <c r="J16" s="12">
        <f t="shared" si="4"/>
        <v>18.431513242710835</v>
      </c>
      <c r="K16" s="13">
        <f t="shared" si="5"/>
        <v>14.785537282090875</v>
      </c>
      <c r="L16" s="13">
        <f t="shared" si="6"/>
        <v>83.23518746652384</v>
      </c>
    </row>
    <row r="17" ht="34.5">
      <c r="A17" s="9" t="s">
        <v>38</v>
      </c>
      <c r="B17" s="10" t="s">
        <v>39</v>
      </c>
      <c r="C17" s="11">
        <v>3180000</v>
      </c>
      <c r="D17" s="11">
        <v>3180000</v>
      </c>
      <c r="E17" s="11">
        <v>539497</v>
      </c>
      <c r="F17" s="11">
        <v>519214.71999999997</v>
      </c>
      <c r="G17" s="12">
        <f t="shared" si="1"/>
        <v>2660785.2800000003</v>
      </c>
      <c r="H17" s="12">
        <f t="shared" si="2"/>
        <v>2660785.2800000003</v>
      </c>
      <c r="I17" s="12">
        <f t="shared" si="3"/>
        <v>20282.280000000028</v>
      </c>
      <c r="J17" s="12">
        <f t="shared" si="4"/>
        <v>16.327506918238992</v>
      </c>
      <c r="K17" s="13">
        <f t="shared" si="5"/>
        <v>16.327506918238992</v>
      </c>
      <c r="L17" s="13">
        <f t="shared" si="6"/>
        <v>96.240520336535695</v>
      </c>
    </row>
    <row r="18" ht="17.25">
      <c r="A18" s="9" t="s">
        <v>40</v>
      </c>
      <c r="B18" s="10" t="s">
        <v>41</v>
      </c>
      <c r="C18" s="11">
        <f>SUM(C19:C23)</f>
        <v>1225402986</v>
      </c>
      <c r="D18" s="11">
        <f>SUM(D19:D23)</f>
        <v>1390662647</v>
      </c>
      <c r="E18" s="11">
        <f>SUM(E19:E23)</f>
        <v>170838553</v>
      </c>
      <c r="F18" s="11">
        <f>SUM(F19:F23)</f>
        <v>166463499.91000003</v>
      </c>
      <c r="G18" s="12">
        <f t="shared" si="1"/>
        <v>1058939486.0899999</v>
      </c>
      <c r="H18" s="12">
        <f t="shared" si="2"/>
        <v>1224199147.0899999</v>
      </c>
      <c r="I18" s="12">
        <f t="shared" si="3"/>
        <v>4375053.0899999738</v>
      </c>
      <c r="J18" s="12">
        <f t="shared" si="4"/>
        <v>13.584388304240678</v>
      </c>
      <c r="K18" s="13">
        <f t="shared" si="5"/>
        <v>11.970084928152962</v>
      </c>
      <c r="L18" s="13">
        <f t="shared" si="6"/>
        <v>97.439071560153067</v>
      </c>
    </row>
    <row r="19" ht="17.25">
      <c r="A19" s="9" t="s">
        <v>42</v>
      </c>
      <c r="B19" s="10" t="s">
        <v>43</v>
      </c>
      <c r="C19" s="11">
        <v>5339900</v>
      </c>
      <c r="D19" s="11">
        <v>5339900</v>
      </c>
      <c r="E19" s="11">
        <v>495294</v>
      </c>
      <c r="F19" s="11">
        <v>495292.39000000001</v>
      </c>
      <c r="G19" s="12">
        <f t="shared" si="1"/>
        <v>4844607.6100000003</v>
      </c>
      <c r="H19" s="12">
        <f t="shared" si="2"/>
        <v>4844607.6100000003</v>
      </c>
      <c r="I19" s="12">
        <f t="shared" si="3"/>
        <v>1.6099999999860302</v>
      </c>
      <c r="J19" s="12">
        <f t="shared" si="4"/>
        <v>9.2753120844959653</v>
      </c>
      <c r="K19" s="13">
        <f t="shared" si="5"/>
        <v>9.2753120844959653</v>
      </c>
      <c r="L19" s="13">
        <f t="shared" si="6"/>
        <v>99.999674940540373</v>
      </c>
    </row>
    <row r="20" ht="17.25">
      <c r="A20" s="9" t="s">
        <v>44</v>
      </c>
      <c r="B20" s="10" t="s">
        <v>45</v>
      </c>
      <c r="C20" s="11">
        <v>34855700</v>
      </c>
      <c r="D20" s="11">
        <v>34855700</v>
      </c>
      <c r="E20" s="11">
        <v>4571634</v>
      </c>
      <c r="F20" s="11">
        <v>4353216.21</v>
      </c>
      <c r="G20" s="12">
        <f t="shared" si="1"/>
        <v>30502483.789999999</v>
      </c>
      <c r="H20" s="12">
        <f t="shared" si="2"/>
        <v>30502483.789999999</v>
      </c>
      <c r="I20" s="12">
        <f t="shared" si="3"/>
        <v>218417.79000000004</v>
      </c>
      <c r="J20" s="12">
        <f t="shared" si="4"/>
        <v>12.489252001824665</v>
      </c>
      <c r="K20" s="13">
        <f t="shared" si="5"/>
        <v>12.489252001824665</v>
      </c>
      <c r="L20" s="13">
        <f t="shared" si="6"/>
        <v>95.222325540496016</v>
      </c>
    </row>
    <row r="21" ht="17.25">
      <c r="A21" s="9" t="s">
        <v>46</v>
      </c>
      <c r="B21" s="10" t="s">
        <v>47</v>
      </c>
      <c r="C21" s="11">
        <v>457365300</v>
      </c>
      <c r="D21" s="11">
        <v>457365300</v>
      </c>
      <c r="E21" s="11">
        <v>72376928</v>
      </c>
      <c r="F21" s="11">
        <v>72376927.829999998</v>
      </c>
      <c r="G21" s="12">
        <f>C21-F21</f>
        <v>384988372.17000002</v>
      </c>
      <c r="H21" s="12">
        <f>D21-F21</f>
        <v>384988372.17000002</v>
      </c>
      <c r="I21" s="12">
        <f t="shared" si="3"/>
        <v>0.17000000178813934</v>
      </c>
      <c r="J21" s="12">
        <f t="shared" si="4"/>
        <v>15.824752737035364</v>
      </c>
      <c r="K21" s="13">
        <f t="shared" si="5"/>
        <v>15.824752737035364</v>
      </c>
      <c r="L21" s="13">
        <f t="shared" si="6"/>
        <v>99.999999765118517</v>
      </c>
    </row>
    <row r="22" ht="17.25">
      <c r="A22" s="9" t="s">
        <v>48</v>
      </c>
      <c r="B22" s="10" t="s">
        <v>49</v>
      </c>
      <c r="C22" s="11">
        <v>642569986</v>
      </c>
      <c r="D22" s="11">
        <v>807139647</v>
      </c>
      <c r="E22" s="11">
        <v>78166083</v>
      </c>
      <c r="F22" s="11">
        <v>78131025.370000005</v>
      </c>
      <c r="G22" s="12">
        <f t="shared" si="1"/>
        <v>564438960.63</v>
      </c>
      <c r="H22" s="12">
        <f t="shared" si="2"/>
        <v>729008621.63</v>
      </c>
      <c r="I22" s="12">
        <f t="shared" si="3"/>
        <v>35057.629999995232</v>
      </c>
      <c r="J22" s="12">
        <f t="shared" si="4"/>
        <v>12.159146407750207</v>
      </c>
      <c r="K22" s="13">
        <f t="shared" si="5"/>
        <v>9.6799885447827592</v>
      </c>
      <c r="L22" s="13">
        <f t="shared" si="6"/>
        <v>99.955149818624022</v>
      </c>
    </row>
    <row r="23" ht="17.25">
      <c r="A23" s="9" t="s">
        <v>50</v>
      </c>
      <c r="B23" s="10" t="s">
        <v>51</v>
      </c>
      <c r="C23" s="11">
        <v>85272100</v>
      </c>
      <c r="D23" s="11">
        <v>85962100</v>
      </c>
      <c r="E23" s="11">
        <v>15228614</v>
      </c>
      <c r="F23" s="11">
        <v>11107038.109999999</v>
      </c>
      <c r="G23" s="12">
        <f t="shared" si="1"/>
        <v>74165061.890000001</v>
      </c>
      <c r="H23" s="12">
        <f t="shared" si="2"/>
        <v>74855061.890000001</v>
      </c>
      <c r="I23" s="12">
        <f t="shared" si="3"/>
        <v>4121575.8900000006</v>
      </c>
      <c r="J23" s="12">
        <f t="shared" si="4"/>
        <v>13.025407032311859</v>
      </c>
      <c r="K23" s="13">
        <f t="shared" si="5"/>
        <v>12.920854783677923</v>
      </c>
      <c r="L23" s="13">
        <f t="shared" si="6"/>
        <v>72.935318407834089</v>
      </c>
    </row>
    <row r="24" ht="17.25">
      <c r="A24" s="9" t="s">
        <v>52</v>
      </c>
      <c r="B24" s="10" t="s">
        <v>53</v>
      </c>
      <c r="C24" s="11">
        <f>SUM(C25:C28)</f>
        <v>1952632194</v>
      </c>
      <c r="D24" s="11">
        <f t="shared" ref="D24:F24" si="8">SUM(D25:D28)</f>
        <v>2717404859.1099997</v>
      </c>
      <c r="E24" s="11">
        <f t="shared" si="8"/>
        <v>321143043</v>
      </c>
      <c r="F24" s="11">
        <f t="shared" si="8"/>
        <v>151636910.71000001</v>
      </c>
      <c r="G24" s="12">
        <f t="shared" si="1"/>
        <v>1800995283.29</v>
      </c>
      <c r="H24" s="12">
        <f t="shared" si="2"/>
        <v>2565767948.3999996</v>
      </c>
      <c r="I24" s="12">
        <f t="shared" si="3"/>
        <v>169506132.28999999</v>
      </c>
      <c r="J24" s="12">
        <f t="shared" si="4"/>
        <v>7.7657692614075584</v>
      </c>
      <c r="K24" s="13">
        <f t="shared" si="5"/>
        <v>5.5802104791872598</v>
      </c>
      <c r="L24" s="13">
        <f t="shared" si="6"/>
        <v>47.217871915724487</v>
      </c>
    </row>
    <row r="25" ht="17.25">
      <c r="A25" s="9" t="s">
        <v>54</v>
      </c>
      <c r="B25" s="10" t="s">
        <v>55</v>
      </c>
      <c r="C25" s="11">
        <v>437234648</v>
      </c>
      <c r="D25" s="11">
        <v>573626237</v>
      </c>
      <c r="E25" s="11">
        <v>79664869</v>
      </c>
      <c r="F25" s="11">
        <v>20532010.449999999</v>
      </c>
      <c r="G25" s="12">
        <f t="shared" si="1"/>
        <v>416702637.55000001</v>
      </c>
      <c r="H25" s="12">
        <f t="shared" si="2"/>
        <v>553094226.54999995</v>
      </c>
      <c r="I25" s="12">
        <f t="shared" si="3"/>
        <v>59132858.549999997</v>
      </c>
      <c r="J25" s="12">
        <f t="shared" si="4"/>
        <v>4.6958790992245429</v>
      </c>
      <c r="K25" s="13">
        <f t="shared" si="5"/>
        <v>3.5793360076031524</v>
      </c>
      <c r="L25" s="13">
        <f t="shared" si="6"/>
        <v>25.772979617904095</v>
      </c>
    </row>
    <row r="26" ht="17.25">
      <c r="A26" s="9" t="s">
        <v>56</v>
      </c>
      <c r="B26" s="10" t="s">
        <v>57</v>
      </c>
      <c r="C26" s="11">
        <v>777887426</v>
      </c>
      <c r="D26" s="11">
        <v>1167203585.1099999</v>
      </c>
      <c r="E26" s="11">
        <v>25035795</v>
      </c>
      <c r="F26" s="11">
        <v>3323507.3700000001</v>
      </c>
      <c r="G26" s="12">
        <f t="shared" si="1"/>
        <v>774563918.63</v>
      </c>
      <c r="H26" s="12">
        <f t="shared" si="2"/>
        <v>1163880077.74</v>
      </c>
      <c r="I26" s="12">
        <f t="shared" si="3"/>
        <v>21712287.629999999</v>
      </c>
      <c r="J26" s="12">
        <f t="shared" si="4"/>
        <v>0.4272478586123849</v>
      </c>
      <c r="K26" s="13">
        <f t="shared" si="5"/>
        <v>0.28474101796789675</v>
      </c>
      <c r="L26" s="13">
        <f t="shared" si="6"/>
        <v>13.27502230306647</v>
      </c>
    </row>
    <row r="27" ht="17.25">
      <c r="A27" s="9" t="s">
        <v>58</v>
      </c>
      <c r="B27" s="10" t="s">
        <v>59</v>
      </c>
      <c r="C27" s="11">
        <v>528907420</v>
      </c>
      <c r="D27" s="11">
        <v>764085829</v>
      </c>
      <c r="E27" s="11">
        <v>166233129</v>
      </c>
      <c r="F27" s="11">
        <v>90542010.739999995</v>
      </c>
      <c r="G27" s="12">
        <f t="shared" si="1"/>
        <v>438365409.25999999</v>
      </c>
      <c r="H27" s="12">
        <f t="shared" si="2"/>
        <v>673543818.25999999</v>
      </c>
      <c r="I27" s="12">
        <f t="shared" si="3"/>
        <v>75691118.260000005</v>
      </c>
      <c r="J27" s="12">
        <f t="shared" si="4"/>
        <v>17.118687943534617</v>
      </c>
      <c r="K27" s="13">
        <f t="shared" si="5"/>
        <v>11.849717309702912</v>
      </c>
      <c r="L27" s="13">
        <f t="shared" si="6"/>
        <v>54.466887126933642</v>
      </c>
    </row>
    <row r="28" ht="34.5">
      <c r="A28" s="9" t="s">
        <v>60</v>
      </c>
      <c r="B28" s="10" t="s">
        <v>61</v>
      </c>
      <c r="C28" s="11">
        <v>208602700</v>
      </c>
      <c r="D28" s="11">
        <v>212489208</v>
      </c>
      <c r="E28" s="11">
        <v>50209250</v>
      </c>
      <c r="F28" s="11">
        <v>37239382.149999999</v>
      </c>
      <c r="G28" s="12">
        <f t="shared" si="1"/>
        <v>171363317.84999999</v>
      </c>
      <c r="H28" s="12">
        <f t="shared" si="2"/>
        <v>175249825.84999999</v>
      </c>
      <c r="I28" s="12">
        <f t="shared" si="3"/>
        <v>12969867.850000001</v>
      </c>
      <c r="J28" s="12">
        <f t="shared" si="4"/>
        <v>17.851821740562322</v>
      </c>
      <c r="K28" s="13">
        <f t="shared" si="5"/>
        <v>17.5253051674982</v>
      </c>
      <c r="L28" s="13">
        <f t="shared" si="6"/>
        <v>74.168369672918828</v>
      </c>
    </row>
    <row r="29" ht="17.25">
      <c r="A29" s="9" t="s">
        <v>62</v>
      </c>
      <c r="B29" s="10" t="s">
        <v>63</v>
      </c>
      <c r="C29" s="11">
        <f>C30</f>
        <v>206700</v>
      </c>
      <c r="D29" s="11">
        <f t="shared" ref="D29:F29" si="9">D30</f>
        <v>1571102</v>
      </c>
      <c r="E29" s="11">
        <f t="shared" si="9"/>
        <v>0</v>
      </c>
      <c r="F29" s="11">
        <f t="shared" si="9"/>
        <v>0</v>
      </c>
      <c r="G29" s="12">
        <f t="shared" si="1"/>
        <v>206700</v>
      </c>
      <c r="H29" s="12">
        <f t="shared" si="2"/>
        <v>1571102</v>
      </c>
      <c r="I29" s="12"/>
      <c r="J29" s="12">
        <f t="shared" si="4"/>
        <v>0</v>
      </c>
      <c r="K29" s="13">
        <f t="shared" si="5"/>
        <v>0</v>
      </c>
      <c r="L29" s="13"/>
    </row>
    <row r="30" ht="34.5">
      <c r="A30" s="9" t="s">
        <v>64</v>
      </c>
      <c r="B30" s="10" t="s">
        <v>65</v>
      </c>
      <c r="C30" s="11">
        <v>206700</v>
      </c>
      <c r="D30" s="11">
        <v>1571102</v>
      </c>
      <c r="E30" s="11">
        <v>0</v>
      </c>
      <c r="F30" s="11">
        <v>0</v>
      </c>
      <c r="G30" s="12">
        <f t="shared" si="1"/>
        <v>206700</v>
      </c>
      <c r="H30" s="12">
        <f t="shared" si="2"/>
        <v>1571102</v>
      </c>
      <c r="I30" s="12"/>
      <c r="J30" s="12">
        <f t="shared" si="4"/>
        <v>0</v>
      </c>
      <c r="K30" s="13">
        <f t="shared" si="5"/>
        <v>0</v>
      </c>
      <c r="L30" s="13"/>
    </row>
    <row r="31" ht="17.25">
      <c r="A31" s="9" t="s">
        <v>66</v>
      </c>
      <c r="B31" s="10" t="s">
        <v>67</v>
      </c>
      <c r="C31" s="11">
        <f>SUM(C32:C36)</f>
        <v>7011998635</v>
      </c>
      <c r="D31" s="11">
        <f t="shared" ref="D31:F31" si="10">SUM(D32:D36)</f>
        <v>7248047718</v>
      </c>
      <c r="E31" s="11">
        <f t="shared" si="10"/>
        <v>1354695053.8499999</v>
      </c>
      <c r="F31" s="11">
        <f t="shared" si="10"/>
        <v>1158395795.23</v>
      </c>
      <c r="G31" s="12">
        <f t="shared" si="1"/>
        <v>5853602839.7700005</v>
      </c>
      <c r="H31" s="12">
        <f t="shared" si="2"/>
        <v>6089651922.7700005</v>
      </c>
      <c r="I31" s="12">
        <f t="shared" si="3"/>
        <v>196299258.61999989</v>
      </c>
      <c r="J31" s="12">
        <f t="shared" si="4"/>
        <v>16.520194248868389</v>
      </c>
      <c r="K31" s="13">
        <f t="shared" si="5"/>
        <v>15.982176722611912</v>
      </c>
      <c r="L31" s="13">
        <f t="shared" si="6"/>
        <v>85.509708767141092</v>
      </c>
    </row>
    <row r="32" ht="17.25">
      <c r="A32" s="9" t="s">
        <v>68</v>
      </c>
      <c r="B32" s="10" t="s">
        <v>69</v>
      </c>
      <c r="C32" s="11">
        <v>2154484564</v>
      </c>
      <c r="D32" s="11">
        <v>2246131605</v>
      </c>
      <c r="E32" s="11">
        <v>393407096</v>
      </c>
      <c r="F32" s="11">
        <v>309158931.48000002</v>
      </c>
      <c r="G32" s="12">
        <f t="shared" si="1"/>
        <v>1845325632.52</v>
      </c>
      <c r="H32" s="12">
        <f t="shared" si="2"/>
        <v>1936972673.52</v>
      </c>
      <c r="I32" s="12">
        <f t="shared" si="3"/>
        <v>84248164.519999981</v>
      </c>
      <c r="J32" s="12">
        <f t="shared" si="4"/>
        <v>14.349554257470187</v>
      </c>
      <c r="K32" s="13">
        <f t="shared" si="5"/>
        <v>13.76406132177638</v>
      </c>
      <c r="L32" s="13">
        <f t="shared" si="6"/>
        <v>78.584991125833696</v>
      </c>
    </row>
    <row r="33" ht="17.25">
      <c r="A33" s="9" t="s">
        <v>70</v>
      </c>
      <c r="B33" s="10" t="s">
        <v>71</v>
      </c>
      <c r="C33" s="11">
        <v>3815624627</v>
      </c>
      <c r="D33" s="11">
        <v>3937863987</v>
      </c>
      <c r="E33" s="11">
        <v>801628966.04999995</v>
      </c>
      <c r="F33" s="11">
        <v>715606701.66999996</v>
      </c>
      <c r="G33" s="12">
        <f t="shared" si="1"/>
        <v>3100017925.3299999</v>
      </c>
      <c r="H33" s="12">
        <f t="shared" si="2"/>
        <v>3222257285.3299999</v>
      </c>
      <c r="I33" s="12">
        <f t="shared" si="3"/>
        <v>86022264.379999995</v>
      </c>
      <c r="J33" s="12">
        <f t="shared" si="4"/>
        <v>18.754641025384071</v>
      </c>
      <c r="K33" s="13">
        <f t="shared" si="5"/>
        <v>18.172458572272166</v>
      </c>
      <c r="L33" s="13">
        <f t="shared" si="6"/>
        <v>89.269067358696901</v>
      </c>
    </row>
    <row r="34" ht="17.25">
      <c r="A34" s="9" t="s">
        <v>72</v>
      </c>
      <c r="B34" s="10" t="s">
        <v>73</v>
      </c>
      <c r="C34" s="11">
        <v>675969240</v>
      </c>
      <c r="D34" s="11">
        <v>697969079</v>
      </c>
      <c r="E34" s="11">
        <v>103481559.8</v>
      </c>
      <c r="F34" s="11">
        <v>85860200.420000002</v>
      </c>
      <c r="G34" s="12">
        <f t="shared" si="1"/>
        <v>590109039.58000004</v>
      </c>
      <c r="H34" s="12">
        <f t="shared" si="2"/>
        <v>612108878.58000004</v>
      </c>
      <c r="I34" s="12">
        <f t="shared" si="3"/>
        <v>17621359.379999995</v>
      </c>
      <c r="J34" s="12">
        <f t="shared" si="4"/>
        <v>12.701791048953648</v>
      </c>
      <c r="K34" s="13">
        <f t="shared" si="5"/>
        <v>12.301433258764749</v>
      </c>
      <c r="L34" s="13">
        <f t="shared" si="6"/>
        <v>82.971498096803913</v>
      </c>
    </row>
    <row r="35" ht="17.25">
      <c r="A35" s="9" t="s">
        <v>74</v>
      </c>
      <c r="B35" s="10" t="s">
        <v>75</v>
      </c>
      <c r="C35" s="11">
        <v>92048800</v>
      </c>
      <c r="D35" s="11">
        <v>92048800</v>
      </c>
      <c r="E35" s="11">
        <v>17733425</v>
      </c>
      <c r="F35" s="11">
        <v>12354721.220000001</v>
      </c>
      <c r="G35" s="12">
        <f t="shared" si="1"/>
        <v>79694078.780000001</v>
      </c>
      <c r="H35" s="12">
        <f t="shared" si="2"/>
        <v>79694078.780000001</v>
      </c>
      <c r="I35" s="12">
        <f t="shared" si="3"/>
        <v>5378703.7799999993</v>
      </c>
      <c r="J35" s="12">
        <f t="shared" si="4"/>
        <v>13.421925348293515</v>
      </c>
      <c r="K35" s="13">
        <f t="shared" si="5"/>
        <v>13.421925348293515</v>
      </c>
      <c r="L35" s="13">
        <f t="shared" si="6"/>
        <v>69.669120432178218</v>
      </c>
    </row>
    <row r="36" ht="17.25">
      <c r="A36" s="9" t="s">
        <v>76</v>
      </c>
      <c r="B36" s="10" t="s">
        <v>77</v>
      </c>
      <c r="C36" s="11">
        <v>273871404</v>
      </c>
      <c r="D36" s="11">
        <v>274034247</v>
      </c>
      <c r="E36" s="11">
        <v>38444007</v>
      </c>
      <c r="F36" s="11">
        <v>35415240.439999998</v>
      </c>
      <c r="G36" s="12">
        <f t="shared" si="1"/>
        <v>238456163.56</v>
      </c>
      <c r="H36" s="12">
        <f t="shared" si="2"/>
        <v>238619006.56</v>
      </c>
      <c r="I36" s="12">
        <f t="shared" si="3"/>
        <v>3028766.5600000024</v>
      </c>
      <c r="J36" s="12">
        <f t="shared" si="4"/>
        <v>12.931339279218795</v>
      </c>
      <c r="K36" s="13">
        <f t="shared" si="5"/>
        <v>12.923654918211735</v>
      </c>
      <c r="L36" s="13">
        <f t="shared" si="6"/>
        <v>92.121615834686537</v>
      </c>
    </row>
    <row r="37" ht="17.25">
      <c r="A37" s="9" t="s">
        <v>78</v>
      </c>
      <c r="B37" s="10" t="s">
        <v>79</v>
      </c>
      <c r="C37" s="11">
        <f>SUM(C38:C39)</f>
        <v>707280331</v>
      </c>
      <c r="D37" s="11">
        <f t="shared" ref="D37:F37" si="11">SUM(D38:D39)</f>
        <v>727890445</v>
      </c>
      <c r="E37" s="11">
        <f t="shared" si="11"/>
        <v>116028010.51000001</v>
      </c>
      <c r="F37" s="11">
        <f t="shared" si="11"/>
        <v>110950503.05000001</v>
      </c>
      <c r="G37" s="12">
        <f t="shared" si="1"/>
        <v>596329827.95000005</v>
      </c>
      <c r="H37" s="12">
        <f t="shared" si="2"/>
        <v>616939941.95000005</v>
      </c>
      <c r="I37" s="12">
        <f t="shared" si="3"/>
        <v>5077507.4599999934</v>
      </c>
      <c r="J37" s="12">
        <f t="shared" si="4"/>
        <v>15.686920473686977</v>
      </c>
      <c r="K37" s="13">
        <f t="shared" si="5"/>
        <v>15.242747560726672</v>
      </c>
      <c r="L37" s="13">
        <f t="shared" si="6"/>
        <v>95.623895094226071</v>
      </c>
    </row>
    <row r="38" ht="17.25">
      <c r="A38" s="9" t="s">
        <v>80</v>
      </c>
      <c r="B38" s="10" t="s">
        <v>81</v>
      </c>
      <c r="C38" s="11">
        <v>664247861</v>
      </c>
      <c r="D38" s="11">
        <v>686996075</v>
      </c>
      <c r="E38" s="11">
        <v>106534395.51000001</v>
      </c>
      <c r="F38" s="11">
        <v>103165468.98</v>
      </c>
      <c r="G38" s="12">
        <f t="shared" si="1"/>
        <v>561082392.01999998</v>
      </c>
      <c r="H38" s="12">
        <f t="shared" si="2"/>
        <v>583830606.01999998</v>
      </c>
      <c r="I38" s="12">
        <f t="shared" si="3"/>
        <v>3368926.5300000012</v>
      </c>
      <c r="J38" s="12">
        <f t="shared" si="4"/>
        <v>15.531170672448729</v>
      </c>
      <c r="K38" s="13">
        <f t="shared" si="5"/>
        <v>15.016893506997112</v>
      </c>
      <c r="L38" s="13">
        <f t="shared" si="6"/>
        <v>96.837710005419069</v>
      </c>
    </row>
    <row r="39" ht="34.5">
      <c r="A39" s="9" t="s">
        <v>82</v>
      </c>
      <c r="B39" s="10" t="s">
        <v>83</v>
      </c>
      <c r="C39" s="11">
        <v>43032470</v>
      </c>
      <c r="D39" s="11">
        <v>40894370</v>
      </c>
      <c r="E39" s="11">
        <v>9493615</v>
      </c>
      <c r="F39" s="11">
        <v>7785034.0700000003</v>
      </c>
      <c r="G39" s="12">
        <f t="shared" si="1"/>
        <v>35247435.93</v>
      </c>
      <c r="H39" s="12">
        <f t="shared" si="2"/>
        <v>33109335.93</v>
      </c>
      <c r="I39" s="12">
        <f t="shared" si="3"/>
        <v>1708580.9299999997</v>
      </c>
      <c r="J39" s="12">
        <f t="shared" si="4"/>
        <v>18.091069534237754</v>
      </c>
      <c r="K39" s="13">
        <f t="shared" si="5"/>
        <v>19.036933617023564</v>
      </c>
      <c r="L39" s="13">
        <f t="shared" si="6"/>
        <v>82.002841594060854</v>
      </c>
    </row>
    <row r="40" ht="17.25">
      <c r="A40" s="9" t="s">
        <v>84</v>
      </c>
      <c r="B40" s="10" t="s">
        <v>85</v>
      </c>
      <c r="C40" s="11">
        <f>C41</f>
        <v>7566800</v>
      </c>
      <c r="D40" s="11">
        <f t="shared" ref="D40:F40" si="12">D41</f>
        <v>7566800</v>
      </c>
      <c r="E40" s="11">
        <f t="shared" si="12"/>
        <v>0</v>
      </c>
      <c r="F40" s="11">
        <f t="shared" si="12"/>
        <v>0</v>
      </c>
      <c r="G40" s="12">
        <f t="shared" si="1"/>
        <v>7566800</v>
      </c>
      <c r="H40" s="12">
        <f t="shared" si="2"/>
        <v>7566800</v>
      </c>
      <c r="I40" s="12"/>
      <c r="J40" s="12">
        <f t="shared" si="4"/>
        <v>0</v>
      </c>
      <c r="K40" s="13">
        <f t="shared" si="5"/>
        <v>0</v>
      </c>
      <c r="L40" s="13"/>
    </row>
    <row r="41" ht="17.25">
      <c r="A41" s="9" t="s">
        <v>86</v>
      </c>
      <c r="B41" s="10" t="s">
        <v>87</v>
      </c>
      <c r="C41" s="11">
        <v>7566800</v>
      </c>
      <c r="D41" s="11">
        <v>7566800</v>
      </c>
      <c r="E41" s="11">
        <v>0</v>
      </c>
      <c r="F41" s="11">
        <v>0</v>
      </c>
      <c r="G41" s="12">
        <f t="shared" si="1"/>
        <v>7566800</v>
      </c>
      <c r="H41" s="12">
        <f t="shared" si="2"/>
        <v>7566800</v>
      </c>
      <c r="I41" s="12"/>
      <c r="J41" s="12">
        <f t="shared" si="4"/>
        <v>0</v>
      </c>
      <c r="K41" s="13">
        <f t="shared" si="5"/>
        <v>0</v>
      </c>
      <c r="L41" s="13"/>
    </row>
    <row r="42" ht="17.25">
      <c r="A42" s="9" t="s">
        <v>88</v>
      </c>
      <c r="B42" s="10" t="s">
        <v>89</v>
      </c>
      <c r="C42" s="11">
        <f>SUM(C43:C45)</f>
        <v>186450600</v>
      </c>
      <c r="D42" s="11">
        <f>SUM(D43:D45)</f>
        <v>186450600</v>
      </c>
      <c r="E42" s="11">
        <f>SUM(E43:E45)</f>
        <v>47875813</v>
      </c>
      <c r="F42" s="11">
        <f>SUM(F43:F45)</f>
        <v>35818656.460000001</v>
      </c>
      <c r="G42" s="12">
        <f t="shared" si="1"/>
        <v>150631943.53999999</v>
      </c>
      <c r="H42" s="12">
        <f t="shared" si="2"/>
        <v>150631943.53999999</v>
      </c>
      <c r="I42" s="12">
        <f t="shared" si="3"/>
        <v>12057156.539999999</v>
      </c>
      <c r="J42" s="12">
        <f t="shared" si="4"/>
        <v>19.210802464567024</v>
      </c>
      <c r="K42" s="13">
        <f t="shared" si="5"/>
        <v>19.210802464567024</v>
      </c>
      <c r="L42" s="13">
        <f t="shared" si="6"/>
        <v>74.81576649152673</v>
      </c>
    </row>
    <row r="43" ht="17.25">
      <c r="A43" s="9" t="s">
        <v>90</v>
      </c>
      <c r="B43" s="10" t="s">
        <v>91</v>
      </c>
      <c r="C43" s="11">
        <v>27269500</v>
      </c>
      <c r="D43" s="11">
        <v>27269500</v>
      </c>
      <c r="E43" s="11">
        <v>6943500</v>
      </c>
      <c r="F43" s="11">
        <v>5844563.9100000001</v>
      </c>
      <c r="G43" s="12">
        <f t="shared" si="1"/>
        <v>21424936.09</v>
      </c>
      <c r="H43" s="12">
        <f t="shared" si="2"/>
        <v>21424936.09</v>
      </c>
      <c r="I43" s="12">
        <f t="shared" si="3"/>
        <v>1098936.0899999999</v>
      </c>
      <c r="J43" s="12">
        <f t="shared" si="4"/>
        <v>21.43260386145694</v>
      </c>
      <c r="K43" s="13">
        <f t="shared" si="5"/>
        <v>21.43260386145694</v>
      </c>
      <c r="L43" s="13">
        <f t="shared" si="6"/>
        <v>84.17316785482825</v>
      </c>
    </row>
    <row r="44" ht="17.25">
      <c r="A44" s="9" t="s">
        <v>92</v>
      </c>
      <c r="B44" s="10" t="s">
        <v>93</v>
      </c>
      <c r="C44" s="11">
        <v>86693100</v>
      </c>
      <c r="D44" s="11">
        <v>86693100</v>
      </c>
      <c r="E44" s="11">
        <v>22280000</v>
      </c>
      <c r="F44" s="11">
        <v>14480000</v>
      </c>
      <c r="G44" s="12">
        <f t="shared" si="1"/>
        <v>72213100</v>
      </c>
      <c r="H44" s="12">
        <f t="shared" si="2"/>
        <v>72213100</v>
      </c>
      <c r="I44" s="12">
        <f t="shared" si="3"/>
        <v>7800000</v>
      </c>
      <c r="J44" s="12">
        <f t="shared" si="4"/>
        <v>16.702598015297642</v>
      </c>
      <c r="K44" s="13">
        <f t="shared" si="5"/>
        <v>16.702598015297642</v>
      </c>
      <c r="L44" s="13">
        <f t="shared" si="6"/>
        <v>64.991023339317778</v>
      </c>
    </row>
    <row r="45" ht="17.25">
      <c r="A45" s="9" t="s">
        <v>94</v>
      </c>
      <c r="B45" s="10" t="s">
        <v>95</v>
      </c>
      <c r="C45" s="11">
        <v>72488000</v>
      </c>
      <c r="D45" s="11">
        <v>72488000</v>
      </c>
      <c r="E45" s="11">
        <v>18652313</v>
      </c>
      <c r="F45" s="11">
        <v>15494092.550000001</v>
      </c>
      <c r="G45" s="12">
        <f t="shared" si="1"/>
        <v>56993907.450000003</v>
      </c>
      <c r="H45" s="12">
        <f t="shared" si="2"/>
        <v>56993907.450000003</v>
      </c>
      <c r="I45" s="12">
        <f t="shared" si="3"/>
        <v>3158220.4499999993</v>
      </c>
      <c r="J45" s="12">
        <f t="shared" si="4"/>
        <v>21.374700019313543</v>
      </c>
      <c r="K45" s="13">
        <f t="shared" si="5"/>
        <v>21.374700019313543</v>
      </c>
      <c r="L45" s="13">
        <f t="shared" si="6"/>
        <v>83.067942029495228</v>
      </c>
    </row>
    <row r="46" ht="17.25">
      <c r="A46" s="9" t="s">
        <v>96</v>
      </c>
      <c r="B46" s="10" t="s">
        <v>97</v>
      </c>
      <c r="C46" s="11">
        <f>SUM(C47:C50)</f>
        <v>2550564317</v>
      </c>
      <c r="D46" s="11">
        <f t="shared" ref="D46:F46" si="13">SUM(D47:D50)</f>
        <v>2599676944</v>
      </c>
      <c r="E46" s="11">
        <f t="shared" si="13"/>
        <v>214395432.5</v>
      </c>
      <c r="F46" s="11">
        <f t="shared" si="13"/>
        <v>184494006.37</v>
      </c>
      <c r="G46" s="12">
        <f t="shared" si="1"/>
        <v>2366070310.6300001</v>
      </c>
      <c r="H46" s="12">
        <f t="shared" si="2"/>
        <v>2415182937.6300001</v>
      </c>
      <c r="I46" s="12">
        <f t="shared" si="3"/>
        <v>29901426.129999995</v>
      </c>
      <c r="J46" s="12">
        <f t="shared" si="4"/>
        <v>7.2334583033375051</v>
      </c>
      <c r="K46" s="13">
        <f t="shared" si="5"/>
        <v>7.0968051163360251</v>
      </c>
      <c r="L46" s="13">
        <f t="shared" si="6"/>
        <v>86.053142186226381</v>
      </c>
    </row>
    <row r="47" ht="17.25">
      <c r="A47" s="9" t="s">
        <v>98</v>
      </c>
      <c r="B47" s="10" t="s">
        <v>99</v>
      </c>
      <c r="C47" s="11">
        <v>276571032</v>
      </c>
      <c r="D47" s="11">
        <v>283247401</v>
      </c>
      <c r="E47" s="11">
        <v>65828530</v>
      </c>
      <c r="F47" s="11">
        <v>56307509.350000001</v>
      </c>
      <c r="G47" s="12">
        <f t="shared" si="1"/>
        <v>220263522.65000001</v>
      </c>
      <c r="H47" s="12">
        <f t="shared" si="2"/>
        <v>226939891.65000001</v>
      </c>
      <c r="I47" s="12">
        <f t="shared" si="3"/>
        <v>9521020.6499999985</v>
      </c>
      <c r="J47" s="12">
        <f t="shared" si="4"/>
        <v>20.359149308883513</v>
      </c>
      <c r="K47" s="13">
        <f t="shared" si="5"/>
        <v>19.879267788939043</v>
      </c>
      <c r="L47" s="13">
        <f t="shared" si="6"/>
        <v>85.536634875486357</v>
      </c>
    </row>
    <row r="48" ht="17.25">
      <c r="A48" s="9" t="s">
        <v>100</v>
      </c>
      <c r="B48" s="10" t="s">
        <v>101</v>
      </c>
      <c r="C48" s="11">
        <v>1599081400</v>
      </c>
      <c r="D48" s="11">
        <v>1636027519</v>
      </c>
      <c r="E48" s="11">
        <v>3161310</v>
      </c>
      <c r="F48" s="11">
        <v>1677340.9399999999</v>
      </c>
      <c r="G48" s="12">
        <f t="shared" si="1"/>
        <v>1597404059.0599999</v>
      </c>
      <c r="H48" s="12">
        <f t="shared" si="2"/>
        <v>1634350178.0599999</v>
      </c>
      <c r="I48" s="12">
        <f t="shared" si="3"/>
        <v>1483969.0600000001</v>
      </c>
      <c r="J48" s="12">
        <f t="shared" si="4"/>
        <v>0.1048940310355683</v>
      </c>
      <c r="K48" s="13">
        <f t="shared" si="5"/>
        <v>0.10252522775565855</v>
      </c>
      <c r="L48" s="13">
        <f t="shared" si="6"/>
        <v>53.058413758853128</v>
      </c>
    </row>
    <row r="49" ht="17.25">
      <c r="A49" s="9" t="s">
        <v>102</v>
      </c>
      <c r="B49" s="10" t="s">
        <v>103</v>
      </c>
      <c r="C49" s="11">
        <v>646000885</v>
      </c>
      <c r="D49" s="11">
        <v>651491024</v>
      </c>
      <c r="E49" s="11">
        <v>138832978</v>
      </c>
      <c r="F49" s="11">
        <v>124012410.45</v>
      </c>
      <c r="G49" s="12"/>
      <c r="H49" s="12"/>
      <c r="I49" s="12"/>
      <c r="J49" s="12"/>
      <c r="K49" s="13"/>
      <c r="L49" s="13"/>
    </row>
    <row r="50" ht="34.5">
      <c r="A50" s="9" t="s">
        <v>104</v>
      </c>
      <c r="B50" s="10" t="s">
        <v>105</v>
      </c>
      <c r="C50" s="11">
        <v>28911000</v>
      </c>
      <c r="D50" s="11">
        <v>28911000</v>
      </c>
      <c r="E50" s="11">
        <v>6572614.5</v>
      </c>
      <c r="F50" s="11">
        <v>2496745.6299999999</v>
      </c>
      <c r="G50" s="12">
        <f t="shared" si="1"/>
        <v>26414254.370000001</v>
      </c>
      <c r="H50" s="12">
        <f t="shared" si="2"/>
        <v>26414254.370000001</v>
      </c>
      <c r="I50" s="12">
        <f t="shared" si="3"/>
        <v>4075868.8700000001</v>
      </c>
      <c r="J50" s="12">
        <f t="shared" si="4"/>
        <v>8.6359711874373062</v>
      </c>
      <c r="K50" s="13">
        <f t="shared" si="5"/>
        <v>8.6359711874373062</v>
      </c>
      <c r="L50" s="13">
        <f t="shared" si="6"/>
        <v>37.987099806325169</v>
      </c>
    </row>
    <row r="51" ht="17.25">
      <c r="A51" s="9" t="s">
        <v>106</v>
      </c>
      <c r="B51" s="10" t="s">
        <v>107</v>
      </c>
      <c r="C51" s="11">
        <f>SUM(C52:C53)</f>
        <v>59772200</v>
      </c>
      <c r="D51" s="11">
        <f t="shared" ref="D51:F51" si="14">SUM(D52:D53)</f>
        <v>60072200</v>
      </c>
      <c r="E51" s="11">
        <f t="shared" si="14"/>
        <v>11358870</v>
      </c>
      <c r="F51" s="11">
        <f t="shared" si="14"/>
        <v>10566381.129999999</v>
      </c>
      <c r="G51" s="12">
        <f t="shared" si="1"/>
        <v>49205818.870000005</v>
      </c>
      <c r="H51" s="12">
        <f t="shared" si="2"/>
        <v>49505818.870000005</v>
      </c>
      <c r="I51" s="12">
        <f t="shared" si="3"/>
        <v>792488.87000000104</v>
      </c>
      <c r="J51" s="12">
        <f t="shared" si="4"/>
        <v>17.677751747467884</v>
      </c>
      <c r="K51" s="13">
        <f t="shared" si="5"/>
        <v>17.589469222036147</v>
      </c>
      <c r="L51" s="13">
        <f t="shared" si="6"/>
        <v>93.023171583088811</v>
      </c>
    </row>
    <row r="52" ht="17.25">
      <c r="A52" s="9" t="s">
        <v>108</v>
      </c>
      <c r="B52" s="10" t="s">
        <v>109</v>
      </c>
      <c r="C52" s="11">
        <v>35817700</v>
      </c>
      <c r="D52" s="11">
        <v>36117700</v>
      </c>
      <c r="E52" s="11">
        <v>6674070</v>
      </c>
      <c r="F52" s="11">
        <v>5936056.9299999997</v>
      </c>
      <c r="G52" s="12">
        <f t="shared" si="1"/>
        <v>29881643.07</v>
      </c>
      <c r="H52" s="12">
        <f t="shared" si="2"/>
        <v>30181643.07</v>
      </c>
      <c r="I52" s="12">
        <f t="shared" si="3"/>
        <v>738013.0700000003</v>
      </c>
      <c r="J52" s="12">
        <f t="shared" si="4"/>
        <v>16.57297071001209</v>
      </c>
      <c r="K52" s="13">
        <f t="shared" si="5"/>
        <v>16.43531268602375</v>
      </c>
      <c r="L52" s="13">
        <f t="shared" si="6"/>
        <v>88.94208376597787</v>
      </c>
    </row>
    <row r="53" ht="17.25">
      <c r="A53" s="9" t="s">
        <v>110</v>
      </c>
      <c r="B53" s="10" t="s">
        <v>111</v>
      </c>
      <c r="C53" s="11">
        <v>23954500</v>
      </c>
      <c r="D53" s="11">
        <v>23954500</v>
      </c>
      <c r="E53" s="11">
        <v>4684800</v>
      </c>
      <c r="F53" s="11">
        <v>4630324.2000000002</v>
      </c>
      <c r="G53" s="12">
        <f t="shared" si="1"/>
        <v>19324175.800000001</v>
      </c>
      <c r="H53" s="12">
        <f t="shared" si="2"/>
        <v>19324175.800000001</v>
      </c>
      <c r="I53" s="12">
        <f t="shared" si="3"/>
        <v>54475.799999999814</v>
      </c>
      <c r="J53" s="12">
        <f t="shared" si="4"/>
        <v>19.329663320044251</v>
      </c>
      <c r="K53" s="13">
        <f t="shared" si="5"/>
        <v>19.329663320044251</v>
      </c>
      <c r="L53" s="13">
        <f t="shared" si="6"/>
        <v>98.837179815573776</v>
      </c>
    </row>
    <row r="54" hidden="1" outlineLevel="1"/>
    <row r="55" collapsed="1"/>
  </sheetData>
  <autoFilter ref="A4:II4"/>
  <mergeCells count="1">
    <mergeCell ref="A1:K1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70" fitToWidth="1" fitToHeight="2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>Grizli777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KolesnikovaEV</cp:lastModifiedBy>
  <cp:revision>1</cp:revision>
  <dcterms:created xsi:type="dcterms:W3CDTF">2018-03-26T08:21:38Z</dcterms:created>
  <dcterms:modified xsi:type="dcterms:W3CDTF">2025-05-20T06:54:37Z</dcterms:modified>
</cp:coreProperties>
</file>